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jimajin\Formation\"/>
    </mc:Choice>
  </mc:AlternateContent>
  <xr:revisionPtr revIDLastSave="0" documentId="13_ncr:40009_{EEB7767A-5939-4699-BAE0-E78660F0DE71}" xr6:coauthVersionLast="47" xr6:coauthVersionMax="47" xr10:uidLastSave="{00000000-0000-0000-0000-000000000000}"/>
  <bookViews>
    <workbookView xWindow="-120" yWindow="-120" windowWidth="29040" windowHeight="15720"/>
  </bookViews>
  <sheets>
    <sheet name="Plan-prévisionnel-de-trésorer" sheetId="1" r:id="rId1"/>
  </sheets>
  <calcPr calcId="0"/>
</workbook>
</file>

<file path=xl/calcChain.xml><?xml version="1.0" encoding="utf-8"?>
<calcChain xmlns="http://schemas.openxmlformats.org/spreadsheetml/2006/main">
  <c r="N43" i="1" l="1"/>
  <c r="M43" i="1"/>
  <c r="L43" i="1"/>
  <c r="K43" i="1"/>
  <c r="J43" i="1"/>
  <c r="I43" i="1"/>
  <c r="H43" i="1"/>
  <c r="G43" i="1"/>
  <c r="F43" i="1"/>
  <c r="E43" i="1"/>
  <c r="O41" i="1"/>
  <c r="N41" i="1"/>
  <c r="M41" i="1"/>
  <c r="L41" i="1"/>
  <c r="K41" i="1"/>
  <c r="J41" i="1"/>
  <c r="I41" i="1"/>
  <c r="H41" i="1"/>
  <c r="G41" i="1"/>
  <c r="F41" i="1"/>
  <c r="E41" i="1"/>
  <c r="D41" i="1"/>
  <c r="C41" i="1"/>
  <c r="B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O16" i="1"/>
  <c r="N16" i="1"/>
  <c r="M16" i="1"/>
  <c r="L16" i="1"/>
  <c r="K16" i="1"/>
  <c r="J16" i="1"/>
  <c r="I16" i="1"/>
  <c r="H16" i="1"/>
  <c r="G16" i="1"/>
  <c r="F16" i="1"/>
  <c r="E16" i="1"/>
  <c r="D16" i="1"/>
  <c r="D43" i="1" s="1"/>
  <c r="C16" i="1"/>
  <c r="C43" i="1" s="1"/>
  <c r="B16" i="1"/>
  <c r="B43" i="1" s="1"/>
  <c r="P15" i="1"/>
  <c r="P14" i="1"/>
  <c r="P13" i="1"/>
  <c r="P12" i="1"/>
  <c r="P11" i="1"/>
  <c r="P10" i="1"/>
  <c r="P9" i="1"/>
  <c r="P8" i="1"/>
  <c r="P7" i="1"/>
  <c r="P6" i="1"/>
  <c r="P5" i="1"/>
  <c r="P43" i="1" l="1"/>
  <c r="C44" i="1"/>
  <c r="D44" i="1" s="1"/>
  <c r="E44" i="1" s="1"/>
  <c r="F44" i="1" s="1"/>
  <c r="G44" i="1" s="1"/>
  <c r="H44" i="1" s="1"/>
  <c r="I44" i="1" s="1"/>
  <c r="J44" i="1" s="1"/>
  <c r="K44" i="1" s="1"/>
  <c r="L44" i="1" s="1"/>
  <c r="M44" i="1" s="1"/>
  <c r="N44" i="1" s="1"/>
  <c r="B44" i="1"/>
  <c r="P41" i="1"/>
  <c r="P16" i="1"/>
  <c r="P44" i="1" l="1"/>
</calcChain>
</file>

<file path=xl/sharedStrings.xml><?xml version="1.0" encoding="utf-8"?>
<sst xmlns="http://schemas.openxmlformats.org/spreadsheetml/2006/main" count="52" uniqueCount="47">
  <si>
    <t xml:space="preserve"> Excel suivi de trésorerie </t>
  </si>
  <si>
    <t>MOIS</t>
  </si>
  <si>
    <t xml:space="preserve"> Début d'activité </t>
  </si>
  <si>
    <t xml:space="preserve"> janvier </t>
  </si>
  <si>
    <t xml:space="preserve"> février </t>
  </si>
  <si>
    <t xml:space="preserve"> mars </t>
  </si>
  <si>
    <t xml:space="preserve"> avril </t>
  </si>
  <si>
    <t xml:space="preserve"> mai </t>
  </si>
  <si>
    <t xml:space="preserve"> juin </t>
  </si>
  <si>
    <t xml:space="preserve"> juillet </t>
  </si>
  <si>
    <t xml:space="preserve"> août </t>
  </si>
  <si>
    <t xml:space="preserve"> septembre </t>
  </si>
  <si>
    <t xml:space="preserve"> octobre </t>
  </si>
  <si>
    <t xml:space="preserve"> novembre </t>
  </si>
  <si>
    <t xml:space="preserve"> décembre </t>
  </si>
  <si>
    <t xml:space="preserve"> TOTAL </t>
  </si>
  <si>
    <t>Entrées</t>
  </si>
  <si>
    <t>Apports</t>
  </si>
  <si>
    <t>Prêt bancaire</t>
  </si>
  <si>
    <t>Capital apporté</t>
  </si>
  <si>
    <t>TVA récupérée</t>
  </si>
  <si>
    <t>Règlement facture X</t>
  </si>
  <si>
    <t>Total entrées</t>
  </si>
  <si>
    <t xml:space="preserve">Sorties </t>
  </si>
  <si>
    <t>Remboursement emprunt</t>
  </si>
  <si>
    <t>Achats divers</t>
  </si>
  <si>
    <t>Retrait compte courant</t>
  </si>
  <si>
    <t>Frais d'établissement</t>
  </si>
  <si>
    <t>TVA reversée</t>
  </si>
  <si>
    <t>Loyer</t>
  </si>
  <si>
    <t>Factures gaz, eau, électricité</t>
  </si>
  <si>
    <t>Fournitures diverses</t>
  </si>
  <si>
    <t>Entretien, réparations</t>
  </si>
  <si>
    <t>Assurances</t>
  </si>
  <si>
    <t>Honoraires comptables</t>
  </si>
  <si>
    <t>Frais de publicité</t>
  </si>
  <si>
    <t>Transporteurs</t>
  </si>
  <si>
    <t>Frais de déplacements professionnels</t>
  </si>
  <si>
    <t>Abonnements téléphone - internet</t>
  </si>
  <si>
    <t>Frais bancaires, agios</t>
  </si>
  <si>
    <t>Rémunération Dirigeant</t>
  </si>
  <si>
    <t>Charges sociales Dirigeant</t>
  </si>
  <si>
    <t>Salaires</t>
  </si>
  <si>
    <t>Charges sociales salariés</t>
  </si>
  <si>
    <t>Total sorties</t>
  </si>
  <si>
    <t>Différence entrées/sorties</t>
  </si>
  <si>
    <t>Trésorerie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</si>
</sst>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5" formatCode="#,##0.00\ &quot;€&quot;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-0.249977111117893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7">
    <xf numFmtId="0" fontId="0" fillId="0" borderId="0" xfId="0"/>
    <xf numFmtId="44" fontId="18" fillId="0" borderId="0" xfId="1" applyFont="1" applyAlignment="1">
      <alignment horizontal="center" vertical="center"/>
    </xf>
    <xf numFmtId="0" fontId="0" fillId="34" borderId="0" xfId="0" applyFill="1" applyBorder="1"/>
    <xf numFmtId="165" fontId="0" fillId="0" borderId="11" xfId="0" applyNumberFormat="1" applyBorder="1" applyAlignment="1">
      <alignment horizontal="center"/>
    </xf>
    <xf numFmtId="0" fontId="0" fillId="0" borderId="13" xfId="0" applyBorder="1"/>
    <xf numFmtId="0" fontId="0" fillId="0" borderId="18" xfId="0" applyBorder="1"/>
    <xf numFmtId="165" fontId="0" fillId="0" borderId="17" xfId="0" applyNumberFormat="1" applyBorder="1" applyAlignment="1">
      <alignment horizontal="center"/>
    </xf>
    <xf numFmtId="0" fontId="21" fillId="33" borderId="19" xfId="0" applyFont="1" applyFill="1" applyBorder="1" applyAlignment="1">
      <alignment horizontal="center" vertical="center"/>
    </xf>
    <xf numFmtId="0" fontId="22" fillId="34" borderId="20" xfId="0" applyFont="1" applyFill="1" applyBorder="1"/>
    <xf numFmtId="0" fontId="0" fillId="34" borderId="21" xfId="0" applyFill="1" applyBorder="1"/>
    <xf numFmtId="0" fontId="0" fillId="34" borderId="22" xfId="0" applyFill="1" applyBorder="1"/>
    <xf numFmtId="0" fontId="0" fillId="34" borderId="12" xfId="0" applyNumberFormat="1" applyFill="1" applyBorder="1"/>
    <xf numFmtId="0" fontId="21" fillId="33" borderId="23" xfId="0" applyFont="1" applyFill="1" applyBorder="1" applyAlignment="1">
      <alignment horizontal="center" vertical="center"/>
    </xf>
    <xf numFmtId="0" fontId="21" fillId="33" borderId="24" xfId="0" applyFont="1" applyFill="1" applyBorder="1" applyAlignment="1">
      <alignment horizontal="center" vertical="center"/>
    </xf>
    <xf numFmtId="0" fontId="21" fillId="33" borderId="25" xfId="0" applyFont="1" applyFill="1" applyBorder="1" applyAlignment="1">
      <alignment horizontal="center" vertical="center"/>
    </xf>
    <xf numFmtId="165" fontId="0" fillId="0" borderId="26" xfId="0" applyNumberFormat="1" applyBorder="1" applyAlignment="1">
      <alignment horizontal="center"/>
    </xf>
    <xf numFmtId="165" fontId="0" fillId="0" borderId="27" xfId="0" applyNumberFormat="1" applyBorder="1" applyAlignment="1">
      <alignment horizontal="center"/>
    </xf>
    <xf numFmtId="0" fontId="19" fillId="35" borderId="14" xfId="0" applyFont="1" applyFill="1" applyBorder="1" applyAlignment="1">
      <alignment vertical="center"/>
    </xf>
    <xf numFmtId="165" fontId="0" fillId="35" borderId="15" xfId="0" applyNumberFormat="1" applyFill="1" applyBorder="1" applyAlignment="1">
      <alignment horizontal="center" vertical="center"/>
    </xf>
    <xf numFmtId="165" fontId="0" fillId="35" borderId="16" xfId="0" applyNumberFormat="1" applyFill="1" applyBorder="1" applyAlignment="1">
      <alignment horizontal="center" vertical="center"/>
    </xf>
    <xf numFmtId="165" fontId="0" fillId="0" borderId="28" xfId="0" applyNumberFormat="1" applyBorder="1" applyAlignment="1">
      <alignment horizontal="center"/>
    </xf>
    <xf numFmtId="165" fontId="0" fillId="35" borderId="29" xfId="0" applyNumberFormat="1" applyFill="1" applyBorder="1" applyAlignment="1">
      <alignment horizontal="center" vertical="center"/>
    </xf>
    <xf numFmtId="165" fontId="0" fillId="0" borderId="11" xfId="0" applyNumberFormat="1" applyBorder="1"/>
    <xf numFmtId="165" fontId="0" fillId="0" borderId="17" xfId="0" applyNumberFormat="1" applyBorder="1"/>
    <xf numFmtId="0" fontId="22" fillId="36" borderId="20" xfId="0" applyFont="1" applyFill="1" applyBorder="1"/>
    <xf numFmtId="0" fontId="0" fillId="36" borderId="21" xfId="0" applyFill="1" applyBorder="1"/>
    <xf numFmtId="0" fontId="0" fillId="36" borderId="30" xfId="0" applyFill="1" applyBorder="1"/>
    <xf numFmtId="0" fontId="0" fillId="36" borderId="31" xfId="0" applyFill="1" applyBorder="1"/>
    <xf numFmtId="165" fontId="0" fillId="0" borderId="26" xfId="0" applyNumberFormat="1" applyBorder="1"/>
    <xf numFmtId="165" fontId="0" fillId="0" borderId="27" xfId="0" applyNumberFormat="1" applyBorder="1"/>
    <xf numFmtId="0" fontId="22" fillId="35" borderId="14" xfId="0" applyFont="1" applyFill="1" applyBorder="1"/>
    <xf numFmtId="165" fontId="22" fillId="35" borderId="29" xfId="0" applyNumberFormat="1" applyFont="1" applyFill="1" applyBorder="1"/>
    <xf numFmtId="165" fontId="22" fillId="35" borderId="15" xfId="0" applyNumberFormat="1" applyFont="1" applyFill="1" applyBorder="1"/>
    <xf numFmtId="165" fontId="22" fillId="35" borderId="16" xfId="0" applyNumberFormat="1" applyFont="1" applyFill="1" applyBorder="1"/>
    <xf numFmtId="0" fontId="17" fillId="37" borderId="10" xfId="0" applyFont="1" applyFill="1" applyBorder="1"/>
    <xf numFmtId="165" fontId="17" fillId="37" borderId="10" xfId="0" applyNumberFormat="1" applyFont="1" applyFill="1" applyBorder="1"/>
    <xf numFmtId="0" fontId="20" fillId="37" borderId="10" xfId="0" applyFont="1" applyFill="1" applyBorder="1"/>
  </cellXfs>
  <cellStyles count="43">
    <cellStyle name="20 % - Accent1" xfId="20" builtinId="30" customBuiltin="1"/>
    <cellStyle name="20 % - Accent2" xfId="24" builtinId="34" customBuiltin="1"/>
    <cellStyle name="20 % - Accent3" xfId="28" builtinId="38" customBuiltin="1"/>
    <cellStyle name="20 % - Accent4" xfId="32" builtinId="42" customBuiltin="1"/>
    <cellStyle name="20 % - Accent5" xfId="36" builtinId="46" customBuiltin="1"/>
    <cellStyle name="20 % - Accent6" xfId="40" builtinId="50" customBuiltin="1"/>
    <cellStyle name="40 % - Accent1" xfId="21" builtinId="31" customBuiltin="1"/>
    <cellStyle name="40 % - Accent2" xfId="25" builtinId="35" customBuiltin="1"/>
    <cellStyle name="40 % - Accent3" xfId="29" builtinId="39" customBuiltin="1"/>
    <cellStyle name="40 % - Accent4" xfId="33" builtinId="43" customBuiltin="1"/>
    <cellStyle name="40 % - Accent5" xfId="37" builtinId="47" customBuiltin="1"/>
    <cellStyle name="40 % - Accent6" xfId="41" builtinId="51" customBuiltin="1"/>
    <cellStyle name="60 % - Accent1" xfId="22" builtinId="32" customBuiltin="1"/>
    <cellStyle name="60 % - Accent2" xfId="26" builtinId="36" customBuiltin="1"/>
    <cellStyle name="60 % - Accent3" xfId="30" builtinId="40" customBuiltin="1"/>
    <cellStyle name="60 % - Accent4" xfId="34" builtinId="44" customBuiltin="1"/>
    <cellStyle name="60 % - Accent5" xfId="38" builtinId="48" customBuiltin="1"/>
    <cellStyle name="60 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Avertissement" xfId="15" builtinId="11" customBuiltin="1"/>
    <cellStyle name="Calcul" xfId="12" builtinId="22" customBuiltin="1"/>
    <cellStyle name="Cellule liée" xfId="13" builtinId="24" customBuiltin="1"/>
    <cellStyle name="Entrée" xfId="10" builtinId="20" customBuiltin="1"/>
    <cellStyle name="Insatisfaisant" xfId="8" builtinId="27" customBuiltin="1"/>
    <cellStyle name="Monétaire" xfId="1" builtinId="4"/>
    <cellStyle name="Neutre" xfId="9" builtinId="28" customBuiltin="1"/>
    <cellStyle name="Normal" xfId="0" builtinId="0"/>
    <cellStyle name="Note" xfId="16" builtinId="10" customBuiltin="1"/>
    <cellStyle name="Satisfaisant" xfId="7" builtinId="26" customBuiltin="1"/>
    <cellStyle name="Sortie" xfId="11" builtinId="21" customBuiltin="1"/>
    <cellStyle name="Texte explicatif" xfId="17" builtinId="53" customBuiltin="1"/>
    <cellStyle name="Titre" xfId="2" builtinId="15" customBuiltin="1"/>
    <cellStyle name="Titre 1" xfId="3" builtinId="16" customBuiltin="1"/>
    <cellStyle name="Titre 2" xfId="4" builtinId="17" customBuiltin="1"/>
    <cellStyle name="Titre 3" xfId="5" builtinId="18" customBuiltin="1"/>
    <cellStyle name="Titre 4" xfId="6" builtinId="19" customBuiltin="1"/>
    <cellStyle name="Total" xfId="18" builtinId="25" customBuiltin="1"/>
    <cellStyle name="Vérification" xfId="14" builtinId="23" customBuiltin="1"/>
  </cellStyles>
  <dxfs count="18">
    <dxf>
      <font>
        <color rgb="FF00B05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 tint="0.59996337778862885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color rgb="FF00B05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ill>
        <patternFill>
          <bgColor theme="9" tint="0.59996337778862885"/>
        </patternFill>
      </fill>
    </dxf>
    <dxf>
      <font>
        <color rgb="FF00B05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 tint="0.59996337778862885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color rgb="FF00B050"/>
      </font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ill>
        <patternFill>
          <bgColor theme="9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abSelected="1" topLeftCell="A7" zoomScale="89" zoomScaleNormal="89" workbookViewId="0">
      <selection activeCell="P44" sqref="P44"/>
    </sheetView>
  </sheetViews>
  <sheetFormatPr baseColWidth="10" defaultRowHeight="14.5" x14ac:dyDescent="0.35"/>
  <cols>
    <col min="1" max="1" width="37.26953125" customWidth="1"/>
    <col min="2" max="2" width="16.6328125" customWidth="1"/>
    <col min="3" max="14" width="14.90625" customWidth="1"/>
    <col min="15" max="15" width="0.36328125" customWidth="1"/>
    <col min="16" max="16" width="15.81640625" customWidth="1"/>
  </cols>
  <sheetData>
    <row r="1" spans="1:16" ht="38.5" customHeight="1" x14ac:dyDescent="0.35">
      <c r="C1" s="1" t="s">
        <v>0</v>
      </c>
      <c r="D1" s="1"/>
      <c r="E1" s="1"/>
      <c r="F1" s="1"/>
    </row>
    <row r="2" spans="1:16" ht="25.5" customHeight="1" thickBot="1" x14ac:dyDescent="0.4"/>
    <row r="3" spans="1:16" ht="25.5" customHeight="1" thickBot="1" x14ac:dyDescent="0.4">
      <c r="A3" s="12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3" t="s">
        <v>8</v>
      </c>
      <c r="I3" s="13" t="s">
        <v>9</v>
      </c>
      <c r="J3" s="13" t="s">
        <v>10</v>
      </c>
      <c r="K3" s="13" t="s">
        <v>11</v>
      </c>
      <c r="L3" s="13" t="s">
        <v>12</v>
      </c>
      <c r="M3" s="13" t="s">
        <v>13</v>
      </c>
      <c r="N3" s="13" t="s">
        <v>14</v>
      </c>
      <c r="O3" s="7"/>
      <c r="P3" s="14" t="s">
        <v>15</v>
      </c>
    </row>
    <row r="4" spans="1:16" ht="16" customHeight="1" thickBot="1" x14ac:dyDescent="0.4">
      <c r="A4" s="8" t="s">
        <v>16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0"/>
      <c r="O4" s="2"/>
      <c r="P4" s="11"/>
    </row>
    <row r="5" spans="1:16" x14ac:dyDescent="0.35">
      <c r="A5" s="4" t="s">
        <v>17</v>
      </c>
      <c r="B5" s="20">
        <v>450000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15">
        <f>SUM(B5:N5)</f>
        <v>450000</v>
      </c>
    </row>
    <row r="6" spans="1:16" x14ac:dyDescent="0.35">
      <c r="A6" s="4" t="s">
        <v>18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15">
        <f t="shared" ref="P6:P15" si="0">SUM(B6:N6)</f>
        <v>0</v>
      </c>
    </row>
    <row r="7" spans="1:16" x14ac:dyDescent="0.35">
      <c r="A7" s="4" t="s">
        <v>19</v>
      </c>
      <c r="B7" s="3">
        <v>65000</v>
      </c>
      <c r="C7" s="3">
        <v>4000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5">
        <f t="shared" si="0"/>
        <v>69000</v>
      </c>
    </row>
    <row r="8" spans="1:16" x14ac:dyDescent="0.35">
      <c r="A8" s="4" t="s">
        <v>20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15">
        <f t="shared" si="0"/>
        <v>0</v>
      </c>
    </row>
    <row r="9" spans="1:16" ht="1.5" customHeight="1" x14ac:dyDescent="0.35">
      <c r="A9" s="5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16">
        <f t="shared" si="0"/>
        <v>0</v>
      </c>
    </row>
    <row r="10" spans="1:16" x14ac:dyDescent="0.35">
      <c r="A10" s="4" t="s">
        <v>21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15">
        <f t="shared" si="0"/>
        <v>0</v>
      </c>
    </row>
    <row r="11" spans="1:16" x14ac:dyDescent="0.35">
      <c r="A11" s="4" t="s">
        <v>21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15">
        <f t="shared" si="0"/>
        <v>0</v>
      </c>
    </row>
    <row r="12" spans="1:16" x14ac:dyDescent="0.35">
      <c r="A12" s="4" t="s">
        <v>21</v>
      </c>
      <c r="B12" s="3"/>
      <c r="C12" s="3"/>
      <c r="D12" s="3">
        <v>20000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15">
        <f t="shared" si="0"/>
        <v>20000</v>
      </c>
    </row>
    <row r="13" spans="1:16" x14ac:dyDescent="0.35">
      <c r="A13" s="4" t="s">
        <v>21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15">
        <f t="shared" si="0"/>
        <v>0</v>
      </c>
    </row>
    <row r="14" spans="1:16" x14ac:dyDescent="0.35">
      <c r="A14" s="4" t="s">
        <v>21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15">
        <f t="shared" si="0"/>
        <v>0</v>
      </c>
    </row>
    <row r="15" spans="1:16" x14ac:dyDescent="0.35">
      <c r="A15" s="4" t="s">
        <v>21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15">
        <f t="shared" si="0"/>
        <v>0</v>
      </c>
    </row>
    <row r="16" spans="1:16" ht="26.5" customHeight="1" thickBot="1" x14ac:dyDescent="0.4">
      <c r="A16" s="17" t="s">
        <v>22</v>
      </c>
      <c r="B16" s="21">
        <f>SUM(B5:B15)</f>
        <v>515000</v>
      </c>
      <c r="C16" s="21">
        <f t="shared" ref="C16:P16" si="1">SUM(C5:C15)</f>
        <v>4000</v>
      </c>
      <c r="D16" s="21">
        <f t="shared" si="1"/>
        <v>20000</v>
      </c>
      <c r="E16" s="21">
        <f t="shared" si="1"/>
        <v>0</v>
      </c>
      <c r="F16" s="21">
        <f t="shared" si="1"/>
        <v>0</v>
      </c>
      <c r="G16" s="21">
        <f t="shared" si="1"/>
        <v>0</v>
      </c>
      <c r="H16" s="21">
        <f t="shared" si="1"/>
        <v>0</v>
      </c>
      <c r="I16" s="21">
        <f t="shared" si="1"/>
        <v>0</v>
      </c>
      <c r="J16" s="21">
        <f t="shared" si="1"/>
        <v>0</v>
      </c>
      <c r="K16" s="21">
        <f t="shared" si="1"/>
        <v>0</v>
      </c>
      <c r="L16" s="21">
        <f t="shared" si="1"/>
        <v>0</v>
      </c>
      <c r="M16" s="21">
        <f t="shared" si="1"/>
        <v>0</v>
      </c>
      <c r="N16" s="21">
        <f t="shared" si="1"/>
        <v>0</v>
      </c>
      <c r="O16" s="18">
        <f t="shared" si="1"/>
        <v>0</v>
      </c>
      <c r="P16" s="19">
        <f t="shared" si="1"/>
        <v>539000</v>
      </c>
    </row>
    <row r="18" spans="1:16" ht="15" thickBot="1" x14ac:dyDescent="0.4"/>
    <row r="19" spans="1:16" ht="16" thickBot="1" x14ac:dyDescent="0.4">
      <c r="A19" s="24" t="s">
        <v>23</v>
      </c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6"/>
      <c r="O19" s="25"/>
      <c r="P19" s="27"/>
    </row>
    <row r="20" spans="1:16" x14ac:dyDescent="0.35">
      <c r="A20" s="4" t="s">
        <v>24</v>
      </c>
      <c r="B20" s="22">
        <v>400</v>
      </c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8">
        <f>+SUM(B20:N20)</f>
        <v>400</v>
      </c>
    </row>
    <row r="21" spans="1:16" x14ac:dyDescent="0.35">
      <c r="A21" s="4" t="s">
        <v>25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8">
        <f t="shared" ref="P21:P40" si="2">+SUM(B21:N21)</f>
        <v>0</v>
      </c>
    </row>
    <row r="22" spans="1:16" x14ac:dyDescent="0.35">
      <c r="A22" s="4" t="s">
        <v>26</v>
      </c>
      <c r="B22" s="22">
        <v>34000</v>
      </c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8">
        <f t="shared" si="2"/>
        <v>34000</v>
      </c>
    </row>
    <row r="23" spans="1:16" x14ac:dyDescent="0.35">
      <c r="A23" s="4" t="s">
        <v>27</v>
      </c>
      <c r="B23" s="22"/>
      <c r="C23" s="22">
        <v>1500</v>
      </c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8">
        <f t="shared" si="2"/>
        <v>1500</v>
      </c>
    </row>
    <row r="24" spans="1:16" x14ac:dyDescent="0.35">
      <c r="A24" s="4" t="s">
        <v>28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8">
        <f t="shared" si="2"/>
        <v>0</v>
      </c>
    </row>
    <row r="25" spans="1:16" ht="1.5" customHeight="1" x14ac:dyDescent="0.35">
      <c r="A25" s="5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9">
        <f t="shared" si="2"/>
        <v>0</v>
      </c>
    </row>
    <row r="26" spans="1:16" x14ac:dyDescent="0.35">
      <c r="A26" s="4" t="s">
        <v>29</v>
      </c>
      <c r="B26" s="22"/>
      <c r="C26" s="22">
        <v>10000</v>
      </c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8">
        <f t="shared" si="2"/>
        <v>10000</v>
      </c>
    </row>
    <row r="27" spans="1:16" x14ac:dyDescent="0.35">
      <c r="A27" s="4" t="s">
        <v>30</v>
      </c>
      <c r="B27" s="22"/>
      <c r="C27" s="22">
        <v>300</v>
      </c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8">
        <f t="shared" si="2"/>
        <v>300</v>
      </c>
    </row>
    <row r="28" spans="1:16" x14ac:dyDescent="0.35">
      <c r="A28" s="4" t="s">
        <v>31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8">
        <f t="shared" si="2"/>
        <v>0</v>
      </c>
    </row>
    <row r="29" spans="1:16" x14ac:dyDescent="0.35">
      <c r="A29" s="4" t="s">
        <v>32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8">
        <f t="shared" si="2"/>
        <v>0</v>
      </c>
    </row>
    <row r="30" spans="1:16" x14ac:dyDescent="0.35">
      <c r="A30" s="4" t="s">
        <v>33</v>
      </c>
      <c r="B30" s="22"/>
      <c r="C30" s="22">
        <v>4500</v>
      </c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8">
        <f t="shared" si="2"/>
        <v>4500</v>
      </c>
    </row>
    <row r="31" spans="1:16" x14ac:dyDescent="0.35">
      <c r="A31" s="4" t="s">
        <v>34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8">
        <f t="shared" si="2"/>
        <v>0</v>
      </c>
    </row>
    <row r="32" spans="1:16" x14ac:dyDescent="0.35">
      <c r="A32" s="4" t="s">
        <v>35</v>
      </c>
      <c r="B32" s="22"/>
      <c r="C32" s="22">
        <v>300</v>
      </c>
      <c r="D32" s="22">
        <v>45000</v>
      </c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8">
        <f t="shared" si="2"/>
        <v>45300</v>
      </c>
    </row>
    <row r="33" spans="1:16" x14ac:dyDescent="0.35">
      <c r="A33" s="4" t="s">
        <v>36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8">
        <f t="shared" si="2"/>
        <v>0</v>
      </c>
    </row>
    <row r="34" spans="1:16" x14ac:dyDescent="0.35">
      <c r="A34" s="4" t="s">
        <v>37</v>
      </c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8">
        <f t="shared" si="2"/>
        <v>0</v>
      </c>
    </row>
    <row r="35" spans="1:16" x14ac:dyDescent="0.35">
      <c r="A35" s="4" t="s">
        <v>38</v>
      </c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8">
        <f t="shared" si="2"/>
        <v>0</v>
      </c>
    </row>
    <row r="36" spans="1:16" x14ac:dyDescent="0.35">
      <c r="A36" s="4" t="s">
        <v>39</v>
      </c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8">
        <f t="shared" si="2"/>
        <v>0</v>
      </c>
    </row>
    <row r="37" spans="1:16" x14ac:dyDescent="0.35">
      <c r="A37" s="4" t="s">
        <v>40</v>
      </c>
      <c r="B37" s="22"/>
      <c r="C37" s="22">
        <v>35000</v>
      </c>
      <c r="D37" s="22">
        <v>300000</v>
      </c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8">
        <f t="shared" si="2"/>
        <v>335000</v>
      </c>
    </row>
    <row r="38" spans="1:16" x14ac:dyDescent="0.35">
      <c r="A38" s="4" t="s">
        <v>41</v>
      </c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8">
        <f t="shared" si="2"/>
        <v>0</v>
      </c>
    </row>
    <row r="39" spans="1:16" x14ac:dyDescent="0.35">
      <c r="A39" s="4" t="s">
        <v>42</v>
      </c>
      <c r="B39" s="22">
        <v>50000</v>
      </c>
      <c r="C39" s="22"/>
      <c r="D39" s="22">
        <v>300000</v>
      </c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8">
        <f t="shared" si="2"/>
        <v>350000</v>
      </c>
    </row>
    <row r="40" spans="1:16" x14ac:dyDescent="0.35">
      <c r="A40" s="4" t="s">
        <v>43</v>
      </c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8">
        <f t="shared" si="2"/>
        <v>0</v>
      </c>
    </row>
    <row r="41" spans="1:16" ht="22" customHeight="1" thickBot="1" x14ac:dyDescent="0.4">
      <c r="A41" s="30" t="s">
        <v>44</v>
      </c>
      <c r="B41" s="31">
        <f>+SUM(B20:B40)</f>
        <v>84400</v>
      </c>
      <c r="C41" s="31">
        <f t="shared" ref="C41:P41" si="3">+SUM(C20:C40)</f>
        <v>51600</v>
      </c>
      <c r="D41" s="31">
        <f t="shared" si="3"/>
        <v>645000</v>
      </c>
      <c r="E41" s="31">
        <f t="shared" si="3"/>
        <v>0</v>
      </c>
      <c r="F41" s="31">
        <f t="shared" si="3"/>
        <v>0</v>
      </c>
      <c r="G41" s="31">
        <f t="shared" si="3"/>
        <v>0</v>
      </c>
      <c r="H41" s="31">
        <f t="shared" si="3"/>
        <v>0</v>
      </c>
      <c r="I41" s="31">
        <f t="shared" si="3"/>
        <v>0</v>
      </c>
      <c r="J41" s="31">
        <f t="shared" si="3"/>
        <v>0</v>
      </c>
      <c r="K41" s="31">
        <f t="shared" si="3"/>
        <v>0</v>
      </c>
      <c r="L41" s="31">
        <f t="shared" si="3"/>
        <v>0</v>
      </c>
      <c r="M41" s="31">
        <f t="shared" si="3"/>
        <v>0</v>
      </c>
      <c r="N41" s="31">
        <f t="shared" si="3"/>
        <v>0</v>
      </c>
      <c r="O41" s="32">
        <f t="shared" si="3"/>
        <v>0</v>
      </c>
      <c r="P41" s="33">
        <f t="shared" si="3"/>
        <v>781000</v>
      </c>
    </row>
    <row r="43" spans="1:16" ht="25" customHeight="1" x14ac:dyDescent="0.35">
      <c r="A43" s="36" t="s">
        <v>45</v>
      </c>
      <c r="B43" s="35">
        <f>B16-B41</f>
        <v>430600</v>
      </c>
      <c r="C43" s="35">
        <f t="shared" ref="C43:N43" si="4">C16-C41</f>
        <v>-47600</v>
      </c>
      <c r="D43" s="35">
        <f t="shared" si="4"/>
        <v>-625000</v>
      </c>
      <c r="E43" s="35">
        <f t="shared" si="4"/>
        <v>0</v>
      </c>
      <c r="F43" s="35">
        <f t="shared" si="4"/>
        <v>0</v>
      </c>
      <c r="G43" s="35">
        <f t="shared" si="4"/>
        <v>0</v>
      </c>
      <c r="H43" s="35">
        <f t="shared" si="4"/>
        <v>0</v>
      </c>
      <c r="I43" s="35">
        <f t="shared" si="4"/>
        <v>0</v>
      </c>
      <c r="J43" s="35">
        <f t="shared" si="4"/>
        <v>0</v>
      </c>
      <c r="K43" s="35">
        <f t="shared" si="4"/>
        <v>0</v>
      </c>
      <c r="L43" s="35">
        <f t="shared" si="4"/>
        <v>0</v>
      </c>
      <c r="M43" s="35">
        <f t="shared" si="4"/>
        <v>0</v>
      </c>
      <c r="N43" s="35">
        <f t="shared" si="4"/>
        <v>0</v>
      </c>
      <c r="O43" s="34"/>
      <c r="P43" s="35">
        <f>SUM(B43:N43)</f>
        <v>-242000</v>
      </c>
    </row>
    <row r="44" spans="1:16" ht="25" customHeight="1" x14ac:dyDescent="0.35">
      <c r="A44" s="36" t="s">
        <v>46</v>
      </c>
      <c r="B44" s="35">
        <f>B43</f>
        <v>430600</v>
      </c>
      <c r="C44" s="35">
        <f>B43+C43</f>
        <v>383000</v>
      </c>
      <c r="D44" s="35">
        <f>C44+D43</f>
        <v>-242000</v>
      </c>
      <c r="E44" s="35">
        <f>D44+E43</f>
        <v>-242000</v>
      </c>
      <c r="F44" s="35">
        <f>E44+F43</f>
        <v>-242000</v>
      </c>
      <c r="G44" s="35">
        <f>F44+G43</f>
        <v>-242000</v>
      </c>
      <c r="H44" s="35">
        <f>G44+H43</f>
        <v>-242000</v>
      </c>
      <c r="I44" s="35">
        <f>H44+I43</f>
        <v>-242000</v>
      </c>
      <c r="J44" s="35">
        <f>I44+J43</f>
        <v>-242000</v>
      </c>
      <c r="K44" s="35">
        <f>J44+K43</f>
        <v>-242000</v>
      </c>
      <c r="L44" s="35">
        <f>K44+L43</f>
        <v>-242000</v>
      </c>
      <c r="M44" s="35">
        <f>L44+M43</f>
        <v>-242000</v>
      </c>
      <c r="N44" s="35">
        <f>M44+N43</f>
        <v>-242000</v>
      </c>
      <c r="O44" s="34"/>
      <c r="P44" s="35">
        <f>+SUM(B44:N44)</f>
        <v>-1848400</v>
      </c>
    </row>
  </sheetData>
  <mergeCells count="1">
    <mergeCell ref="C1:F1"/>
  </mergeCells>
  <conditionalFormatting sqref="P41 P43">
    <cfRule type="cellIs" dxfId="7" priority="3" operator="greaterThan">
      <formula>0</formula>
    </cfRule>
    <cfRule type="cellIs" dxfId="4" priority="4" operator="lessThan">
      <formula>0</formula>
    </cfRule>
  </conditionalFormatting>
  <conditionalFormatting sqref="B43:N44">
    <cfRule type="cellIs" dxfId="6" priority="1" operator="lessThan">
      <formula>0</formula>
    </cfRule>
    <cfRule type="cellIs" dxfId="5" priority="2" operator="greater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Plan-prévisionnel-de-trésorer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Jean-Marc Joncour</dc:creator>
  <cp:lastModifiedBy>Jean-Marc Joncour</cp:lastModifiedBy>
  <dcterms:created xsi:type="dcterms:W3CDTF">2023-09-23T07:00:30Z</dcterms:created>
  <dcterms:modified xsi:type="dcterms:W3CDTF">2023-09-23T08:42:10Z</dcterms:modified>
</cp:coreProperties>
</file>